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1"/>
  </bookViews>
  <sheets>
    <sheet name="stat" sheetId="1" r:id="rId1"/>
    <sheet name="tab" sheetId="2" r:id="rId2"/>
    <sheet name="rozpis zápasů skup.-2.kolo" sheetId="3" r:id="rId3"/>
  </sheets>
  <definedNames/>
  <calcPr fullCalcOnLoad="1"/>
</workbook>
</file>

<file path=xl/sharedStrings.xml><?xml version="1.0" encoding="utf-8"?>
<sst xmlns="http://schemas.openxmlformats.org/spreadsheetml/2006/main" count="180" uniqueCount="140">
  <si>
    <t>win</t>
  </si>
  <si>
    <t>tie</t>
  </si>
  <si>
    <t>lost</t>
  </si>
  <si>
    <t>zápasy</t>
  </si>
  <si>
    <t>vstřelené branky</t>
  </si>
  <si>
    <t>inkasovaných branek</t>
  </si>
  <si>
    <t>vstřel. branek/zápas</t>
  </si>
  <si>
    <t xml:space="preserve">obdrž. branek/zápas </t>
  </si>
  <si>
    <t>% win games</t>
  </si>
  <si>
    <t>vyloučení</t>
  </si>
  <si>
    <t>sedija</t>
  </si>
  <si>
    <t>nejlepší útočník</t>
  </si>
  <si>
    <t>malylu</t>
  </si>
  <si>
    <t>drdami</t>
  </si>
  <si>
    <t>cechja</t>
  </si>
  <si>
    <t>budide</t>
  </si>
  <si>
    <t>hajedo</t>
  </si>
  <si>
    <t>plavfr</t>
  </si>
  <si>
    <t>vahaja</t>
  </si>
  <si>
    <t>kosath</t>
  </si>
  <si>
    <t>polape</t>
  </si>
  <si>
    <t xml:space="preserve">Aktuální statistiky obránců </t>
  </si>
  <si>
    <t>junepa</t>
  </si>
  <si>
    <t>nejlepší obránce</t>
  </si>
  <si>
    <t>gregja</t>
  </si>
  <si>
    <t>mickja</t>
  </si>
  <si>
    <t>tesajo</t>
  </si>
  <si>
    <t>sofrda</t>
  </si>
  <si>
    <t>plavva</t>
  </si>
  <si>
    <t>salija</t>
  </si>
  <si>
    <t>horkma</t>
  </si>
  <si>
    <t>matean</t>
  </si>
  <si>
    <t>rambja</t>
  </si>
  <si>
    <t>výher</t>
  </si>
  <si>
    <t>remíz</t>
  </si>
  <si>
    <t>porážek</t>
  </si>
  <si>
    <t>vstřel.</t>
  </si>
  <si>
    <t>obdrž.</t>
  </si>
  <si>
    <t>skóre +/-</t>
  </si>
  <si>
    <t>body</t>
  </si>
  <si>
    <t>zákl. část pořadí</t>
  </si>
  <si>
    <t>konečné pořadí</t>
  </si>
  <si>
    <t>1 Grizzlouni</t>
  </si>
  <si>
    <t>horkma, hajedo</t>
  </si>
  <si>
    <t>2 Zlatokopky</t>
  </si>
  <si>
    <t>rambja, vahaja</t>
  </si>
  <si>
    <t>3 Retardi</t>
  </si>
  <si>
    <t>sofrda, polape</t>
  </si>
  <si>
    <t>4 Simpsonovi</t>
  </si>
  <si>
    <t>salija, budide</t>
  </si>
  <si>
    <t>5 Plavčíci</t>
  </si>
  <si>
    <t>plavva, plavfr</t>
  </si>
  <si>
    <t>6 Hrobníci</t>
  </si>
  <si>
    <t>tesajo, cechja</t>
  </si>
  <si>
    <t>7 Slavoj</t>
  </si>
  <si>
    <t>junepa, sedija</t>
  </si>
  <si>
    <t>8 Prdelky</t>
  </si>
  <si>
    <t>matean, kosath</t>
  </si>
  <si>
    <t>9 PAT a VETCHOŠ</t>
  </si>
  <si>
    <t>mickja, drdami</t>
  </si>
  <si>
    <t>10 Lofasové</t>
  </si>
  <si>
    <t>gregja, malylu</t>
  </si>
  <si>
    <t>Play off
NFbL 2009-10</t>
  </si>
  <si>
    <t>do bojů Play-off postupují 1.-8. tým po základních sk.</t>
  </si>
  <si>
    <t>Vysvětlivky:
P-prodloužení
N-penalty</t>
  </si>
  <si>
    <t>skupiny</t>
  </si>
  <si>
    <t>A</t>
  </si>
  <si>
    <t>8_7</t>
  </si>
  <si>
    <t>5_1</t>
  </si>
  <si>
    <t>7_9</t>
  </si>
  <si>
    <t>8_5</t>
  </si>
  <si>
    <t>1_7</t>
  </si>
  <si>
    <t>9_8</t>
  </si>
  <si>
    <t>9_5</t>
  </si>
  <si>
    <t>1_8</t>
  </si>
  <si>
    <t>5_7</t>
  </si>
  <si>
    <t>B</t>
  </si>
  <si>
    <t>4_10</t>
  </si>
  <si>
    <t>3_2</t>
  </si>
  <si>
    <t>10_6</t>
  </si>
  <si>
    <t>4_3</t>
  </si>
  <si>
    <t>2_10</t>
  </si>
  <si>
    <t>6_4</t>
  </si>
  <si>
    <t>6_3</t>
  </si>
  <si>
    <t>2_4</t>
  </si>
  <si>
    <t>3_10</t>
  </si>
  <si>
    <t>pořadí záp.</t>
  </si>
  <si>
    <t>(1) Slavoj : (8) Simpsonovi</t>
  </si>
  <si>
    <t>(2) Lofasové : (7) Grizzlouni</t>
  </si>
  <si>
    <t>(3) Pat a Vetchoš : (6) Retardi</t>
  </si>
  <si>
    <t>(4) Hrobníci : (5) Plavčíci</t>
  </si>
  <si>
    <t>semifinále:</t>
  </si>
  <si>
    <t>0:7</t>
  </si>
  <si>
    <t>9_1</t>
  </si>
  <si>
    <t>6_2</t>
  </si>
  <si>
    <t>1:2</t>
  </si>
  <si>
    <t>3:0</t>
  </si>
  <si>
    <t>2:5</t>
  </si>
  <si>
    <t>1:9</t>
  </si>
  <si>
    <t>8:0</t>
  </si>
  <si>
    <t>3:2</t>
  </si>
  <si>
    <t>0:8</t>
  </si>
  <si>
    <t>6:2</t>
  </si>
  <si>
    <t>0:9</t>
  </si>
  <si>
    <t>8:1</t>
  </si>
  <si>
    <t>1:1</t>
  </si>
  <si>
    <t>0:12</t>
  </si>
  <si>
    <t>0:16</t>
  </si>
  <si>
    <t>pozn. Zápas 4-10: neproveden zápis, výsledek 0:11 není započítáván do osobních statistik</t>
  </si>
  <si>
    <t>15:1; 16:0; 12:0</t>
  </si>
  <si>
    <t>7:1; 12:0; 7:0</t>
  </si>
  <si>
    <t>4:2; 4:0; 2:1</t>
  </si>
  <si>
    <t>3:1; 4:1; 3:2P</t>
  </si>
  <si>
    <t xml:space="preserve">Slavoj : Hrobníci </t>
  </si>
  <si>
    <t>Lofasové : Pat a Vetchoš</t>
  </si>
  <si>
    <t>12:0; 13:0; 9:1</t>
  </si>
  <si>
    <t>3:0; 6:1; 4:3</t>
  </si>
  <si>
    <t>malé semifinále:</t>
  </si>
  <si>
    <t>Plavčíci : Simpsonovi</t>
  </si>
  <si>
    <t>Retardi : Grizzlouni</t>
  </si>
  <si>
    <t>1:3; 5:4; 4:1; 6:3</t>
  </si>
  <si>
    <t>0:2; 6:2; 3:2P; 3:2</t>
  </si>
  <si>
    <t>finále:</t>
  </si>
  <si>
    <t>o 3. místo:</t>
  </si>
  <si>
    <t>2:1; 3:0; 2:1</t>
  </si>
  <si>
    <t>o 9. místo: (9) Zlatokopky : (10) Prdelky</t>
  </si>
  <si>
    <t>o 5. místo:</t>
  </si>
  <si>
    <t>o 7. místo:</t>
  </si>
  <si>
    <t>0:3*; 3:2; 4:1; 2:3; 4:2</t>
  </si>
  <si>
    <r>
      <t xml:space="preserve">2:3; </t>
    </r>
    <r>
      <rPr>
        <sz val="10"/>
        <color indexed="10"/>
        <rFont val="Arial"/>
        <family val="2"/>
      </rPr>
      <t>3:0; 4:1</t>
    </r>
    <r>
      <rPr>
        <sz val="10"/>
        <rFont val="Arial"/>
        <family val="0"/>
      </rPr>
      <t xml:space="preserve">; 1:4; 0:1; </t>
    </r>
    <r>
      <rPr>
        <sz val="10"/>
        <color indexed="10"/>
        <rFont val="Arial"/>
        <family val="2"/>
      </rPr>
      <t>5:2; 5:0</t>
    </r>
  </si>
  <si>
    <r>
      <t>Slavoj</t>
    </r>
    <r>
      <rPr>
        <sz val="10"/>
        <rFont val="Arial"/>
        <family val="0"/>
      </rPr>
      <t xml:space="preserve"> : Lofasové</t>
    </r>
  </si>
  <si>
    <r>
      <t>Pat a Vetchoš</t>
    </r>
    <r>
      <rPr>
        <sz val="10"/>
        <rFont val="Arial"/>
        <family val="0"/>
      </rPr>
      <t xml:space="preserve"> : </t>
    </r>
    <r>
      <rPr>
        <sz val="10"/>
        <color indexed="46"/>
        <rFont val="Arial"/>
        <family val="2"/>
      </rPr>
      <t>Hrobníci</t>
    </r>
  </si>
  <si>
    <r>
      <t>Retardi</t>
    </r>
    <r>
      <rPr>
        <sz val="10"/>
        <rFont val="Arial"/>
        <family val="0"/>
      </rPr>
      <t xml:space="preserve"> : </t>
    </r>
    <r>
      <rPr>
        <sz val="10"/>
        <color indexed="51"/>
        <rFont val="Arial"/>
        <family val="2"/>
      </rPr>
      <t>Plavčíci</t>
    </r>
  </si>
  <si>
    <r>
      <t>2:3</t>
    </r>
    <r>
      <rPr>
        <sz val="10"/>
        <rFont val="Arial"/>
        <family val="0"/>
      </rPr>
      <t xml:space="preserve">; </t>
    </r>
    <r>
      <rPr>
        <sz val="10"/>
        <color indexed="20"/>
        <rFont val="Arial"/>
        <family val="2"/>
      </rPr>
      <t>4:3</t>
    </r>
    <r>
      <rPr>
        <sz val="10"/>
        <rFont val="Arial"/>
        <family val="0"/>
      </rPr>
      <t xml:space="preserve">; </t>
    </r>
    <r>
      <rPr>
        <sz val="10"/>
        <color indexed="51"/>
        <rFont val="Arial"/>
        <family val="2"/>
      </rPr>
      <t>2:5; 1:5</t>
    </r>
  </si>
  <si>
    <r>
      <t>Grizzlouni</t>
    </r>
    <r>
      <rPr>
        <sz val="10"/>
        <rFont val="Arial"/>
        <family val="0"/>
      </rPr>
      <t xml:space="preserve"> : </t>
    </r>
    <r>
      <rPr>
        <sz val="10"/>
        <color indexed="14"/>
        <rFont val="Arial"/>
        <family val="2"/>
      </rPr>
      <t>Simpsonovi</t>
    </r>
  </si>
  <si>
    <r>
      <t>2:1</t>
    </r>
    <r>
      <rPr>
        <sz val="10"/>
        <rFont val="Arial"/>
        <family val="0"/>
      </rPr>
      <t xml:space="preserve">; </t>
    </r>
    <r>
      <rPr>
        <sz val="10"/>
        <color indexed="14"/>
        <rFont val="Arial"/>
        <family val="2"/>
      </rPr>
      <t>1:2</t>
    </r>
    <r>
      <rPr>
        <sz val="10"/>
        <rFont val="Arial"/>
        <family val="0"/>
      </rPr>
      <t xml:space="preserve">; </t>
    </r>
    <r>
      <rPr>
        <sz val="10"/>
        <color indexed="11"/>
        <rFont val="Arial"/>
        <family val="2"/>
      </rPr>
      <t>1:0</t>
    </r>
    <r>
      <rPr>
        <sz val="10"/>
        <rFont val="Arial"/>
        <family val="0"/>
      </rPr>
      <t xml:space="preserve">; </t>
    </r>
    <r>
      <rPr>
        <sz val="10"/>
        <color indexed="14"/>
        <rFont val="Arial"/>
        <family val="2"/>
      </rPr>
      <t>3:4N; 0:4</t>
    </r>
  </si>
  <si>
    <t>* kontumace za neomluvenou neúčast hráče Rambouska</t>
  </si>
  <si>
    <t>konečný stav k 4.5.</t>
  </si>
  <si>
    <t>Po základní části
NFbL 2011-2012</t>
  </si>
  <si>
    <r>
      <t xml:space="preserve">
</t>
    </r>
    <r>
      <rPr>
        <b/>
        <sz val="12"/>
        <rFont val="Arial"/>
        <family val="2"/>
      </rPr>
      <t xml:space="preserve">Play off </t>
    </r>
    <r>
      <rPr>
        <sz val="10"/>
        <rFont val="Arial"/>
        <family val="0"/>
      </rPr>
      <t xml:space="preserve">
na 3 vítězná
finále na 4 vítězná
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</si>
</sst>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sz val="10"/>
      <color indexed="48"/>
      <name val="Arial"/>
      <family val="2"/>
    </font>
    <font>
      <sz val="10"/>
      <color indexed="46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26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 textRotation="90" wrapText="1"/>
    </xf>
    <xf numFmtId="0" fontId="3" fillId="5" borderId="0" xfId="0" applyFont="1" applyFill="1" applyAlignment="1">
      <alignment horizontal="center" textRotation="90"/>
    </xf>
    <xf numFmtId="0" fontId="2" fillId="5" borderId="0" xfId="0" applyFont="1" applyFill="1" applyAlignment="1">
      <alignment horizontal="left" textRotation="90"/>
    </xf>
    <xf numFmtId="0" fontId="0" fillId="5" borderId="0" xfId="0" applyFill="1" applyAlignment="1">
      <alignment wrapText="1"/>
    </xf>
    <xf numFmtId="0" fontId="4" fillId="0" borderId="0" xfId="0" applyFont="1" applyAlignment="1">
      <alignment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6" borderId="0" xfId="0" applyFont="1" applyFill="1" applyAlignment="1">
      <alignment/>
    </xf>
    <xf numFmtId="1" fontId="2" fillId="6" borderId="3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1" fontId="2" fillId="6" borderId="0" xfId="0" applyNumberFormat="1" applyFont="1" applyFill="1" applyBorder="1" applyAlignment="1">
      <alignment horizontal="center"/>
    </xf>
    <xf numFmtId="1" fontId="2" fillId="6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8" fillId="5" borderId="0" xfId="0" applyFont="1" applyFill="1" applyAlignment="1">
      <alignment wrapText="1"/>
    </xf>
    <xf numFmtId="0" fontId="0" fillId="7" borderId="0" xfId="0" applyFill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7" borderId="0" xfId="0" applyFill="1" applyBorder="1" applyAlignment="1">
      <alignment/>
    </xf>
    <xf numFmtId="2" fontId="1" fillId="0" borderId="1" xfId="0" applyNumberFormat="1" applyFont="1" applyBorder="1" applyAlignment="1">
      <alignment/>
    </xf>
    <xf numFmtId="1" fontId="6" fillId="8" borderId="5" xfId="0" applyNumberFormat="1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" fontId="5" fillId="10" borderId="7" xfId="0" applyNumberFormat="1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6" borderId="0" xfId="0" applyFont="1" applyFill="1" applyAlignment="1">
      <alignment/>
    </xf>
    <xf numFmtId="0" fontId="13" fillId="6" borderId="0" xfId="0" applyFont="1" applyFill="1" applyAlignment="1">
      <alignment/>
    </xf>
    <xf numFmtId="20" fontId="15" fillId="6" borderId="0" xfId="0" applyNumberFormat="1" applyFont="1" applyFill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Alignment="1">
      <alignment/>
    </xf>
    <xf numFmtId="0" fontId="9" fillId="6" borderId="0" xfId="0" applyFont="1" applyFill="1" applyAlignment="1">
      <alignment/>
    </xf>
    <xf numFmtId="0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I30" sqref="I30"/>
    </sheetView>
  </sheetViews>
  <sheetFormatPr defaultColWidth="9.140625" defaultRowHeight="12.75"/>
  <cols>
    <col min="1" max="1" width="2.7109375" style="0" customWidth="1"/>
    <col min="3" max="5" width="5.7109375" style="0" customWidth="1"/>
    <col min="6" max="6" width="6.7109375" style="0" customWidth="1"/>
    <col min="9" max="9" width="17.57421875" style="0" customWidth="1"/>
    <col min="10" max="10" width="17.421875" style="0" customWidth="1"/>
    <col min="12" max="12" width="8.28125" style="0" customWidth="1"/>
  </cols>
  <sheetData>
    <row r="1" spans="1:12" ht="12.75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3" t="s">
        <v>6</v>
      </c>
      <c r="J1" s="4" t="s">
        <v>7</v>
      </c>
      <c r="K1" s="4" t="s">
        <v>8</v>
      </c>
      <c r="L1" s="2" t="s">
        <v>9</v>
      </c>
    </row>
    <row r="2" spans="1:14" ht="12.75">
      <c r="A2" s="5">
        <v>1</v>
      </c>
      <c r="B2" s="58" t="s">
        <v>10</v>
      </c>
      <c r="C2" s="2">
        <v>17</v>
      </c>
      <c r="D2" s="2">
        <v>0</v>
      </c>
      <c r="E2" s="2">
        <v>3</v>
      </c>
      <c r="F2" s="7">
        <f>C2+D2+E2</f>
        <v>20</v>
      </c>
      <c r="G2" s="2">
        <v>124</v>
      </c>
      <c r="H2" s="2">
        <v>16</v>
      </c>
      <c r="I2" s="44">
        <f>G2/F2</f>
        <v>6.2</v>
      </c>
      <c r="J2" s="8">
        <f>H2/F2</f>
        <v>0.8</v>
      </c>
      <c r="K2" s="9">
        <f>C2/F2*100</f>
        <v>85</v>
      </c>
      <c r="L2" s="2"/>
      <c r="M2" s="5" t="s">
        <v>11</v>
      </c>
      <c r="N2" s="5"/>
    </row>
    <row r="3" spans="1:12" ht="12.75">
      <c r="A3" s="1">
        <v>2</v>
      </c>
      <c r="B3" s="6" t="s">
        <v>12</v>
      </c>
      <c r="C3" s="2">
        <v>19</v>
      </c>
      <c r="D3" s="2">
        <v>0</v>
      </c>
      <c r="E3" s="2">
        <v>5</v>
      </c>
      <c r="F3" s="7">
        <f>C3+D3+E3</f>
        <v>24</v>
      </c>
      <c r="G3" s="2">
        <v>108</v>
      </c>
      <c r="H3" s="2">
        <v>32</v>
      </c>
      <c r="I3" s="44">
        <f>G3/F3</f>
        <v>4.5</v>
      </c>
      <c r="J3" s="8">
        <f>H3/F3</f>
        <v>1.3333333333333333</v>
      </c>
      <c r="K3" s="9">
        <f>C3/F3*100</f>
        <v>79.16666666666666</v>
      </c>
      <c r="L3" s="2">
        <v>1</v>
      </c>
    </row>
    <row r="4" spans="1:12" ht="12.75">
      <c r="A4" s="1">
        <v>3</v>
      </c>
      <c r="B4" s="6" t="s">
        <v>13</v>
      </c>
      <c r="C4" s="2">
        <v>13</v>
      </c>
      <c r="D4" s="2">
        <v>3</v>
      </c>
      <c r="E4" s="2">
        <v>4</v>
      </c>
      <c r="F4" s="7">
        <f>C4+D4+E4</f>
        <v>20</v>
      </c>
      <c r="G4" s="2">
        <v>52</v>
      </c>
      <c r="H4" s="2">
        <v>29</v>
      </c>
      <c r="I4" s="44">
        <f>G4/F4</f>
        <v>2.6</v>
      </c>
      <c r="J4" s="8">
        <f>H4/F4</f>
        <v>1.45</v>
      </c>
      <c r="K4" s="9">
        <f>C4/F4*100</f>
        <v>65</v>
      </c>
      <c r="L4" s="2">
        <v>3</v>
      </c>
    </row>
    <row r="5" spans="1:12" ht="12.75">
      <c r="A5" s="1">
        <v>4</v>
      </c>
      <c r="B5" s="6" t="s">
        <v>14</v>
      </c>
      <c r="C5" s="2">
        <v>13</v>
      </c>
      <c r="D5" s="2">
        <v>1</v>
      </c>
      <c r="E5" s="2">
        <v>10</v>
      </c>
      <c r="F5" s="7">
        <f>C5+D5+E5</f>
        <v>24</v>
      </c>
      <c r="G5" s="2">
        <v>55</v>
      </c>
      <c r="H5" s="2">
        <v>77</v>
      </c>
      <c r="I5" s="44">
        <f>G5/F5</f>
        <v>2.2916666666666665</v>
      </c>
      <c r="J5" s="8">
        <f>H5/F5</f>
        <v>3.2083333333333335</v>
      </c>
      <c r="K5" s="9">
        <f>C5/F5*100</f>
        <v>54.166666666666664</v>
      </c>
      <c r="L5" s="2"/>
    </row>
    <row r="6" spans="1:12" ht="12.75">
      <c r="A6" s="1">
        <v>5</v>
      </c>
      <c r="B6" s="10" t="s">
        <v>18</v>
      </c>
      <c r="C6" s="11">
        <v>10</v>
      </c>
      <c r="D6" s="11">
        <v>2</v>
      </c>
      <c r="E6" s="11">
        <v>14</v>
      </c>
      <c r="F6" s="7">
        <f>C6+D6+E6</f>
        <v>26</v>
      </c>
      <c r="G6" s="2">
        <v>37</v>
      </c>
      <c r="H6" s="2">
        <v>108</v>
      </c>
      <c r="I6" s="44">
        <f>G6/F6</f>
        <v>1.4230769230769231</v>
      </c>
      <c r="J6" s="8">
        <f>H6/F6</f>
        <v>4.153846153846154</v>
      </c>
      <c r="K6" s="9">
        <f>C6/F6*100</f>
        <v>38.46153846153847</v>
      </c>
      <c r="L6" s="2">
        <v>1</v>
      </c>
    </row>
    <row r="7" spans="1:12" ht="12.75">
      <c r="A7" s="1">
        <v>6</v>
      </c>
      <c r="B7" s="6" t="s">
        <v>15</v>
      </c>
      <c r="C7" s="2">
        <v>8</v>
      </c>
      <c r="D7" s="2">
        <v>4</v>
      </c>
      <c r="E7" s="2">
        <v>16</v>
      </c>
      <c r="F7" s="7">
        <f>C7+D7+E7</f>
        <v>28</v>
      </c>
      <c r="G7" s="2">
        <v>29</v>
      </c>
      <c r="H7" s="2">
        <v>123</v>
      </c>
      <c r="I7" s="44">
        <f>G7/F7</f>
        <v>1.0357142857142858</v>
      </c>
      <c r="J7" s="8">
        <f>H7/F7</f>
        <v>4.392857142857143</v>
      </c>
      <c r="K7" s="9">
        <f>C7/F7*100</f>
        <v>28.57142857142857</v>
      </c>
      <c r="L7" s="2">
        <v>1</v>
      </c>
    </row>
    <row r="8" spans="1:12" ht="12.75">
      <c r="A8" s="1">
        <v>7</v>
      </c>
      <c r="B8" s="6" t="s">
        <v>16</v>
      </c>
      <c r="C8" s="2">
        <v>4</v>
      </c>
      <c r="D8" s="2">
        <v>1</v>
      </c>
      <c r="E8" s="2">
        <v>13</v>
      </c>
      <c r="F8" s="7">
        <f>C8+D8+E8</f>
        <v>18</v>
      </c>
      <c r="G8" s="2">
        <v>17</v>
      </c>
      <c r="H8" s="2">
        <v>75</v>
      </c>
      <c r="I8" s="44">
        <f>G8/F8</f>
        <v>0.9444444444444444</v>
      </c>
      <c r="J8" s="8">
        <f>H8/F8</f>
        <v>4.166666666666667</v>
      </c>
      <c r="K8" s="9">
        <f>C8/F8*100</f>
        <v>22.22222222222222</v>
      </c>
      <c r="L8" s="2"/>
    </row>
    <row r="9" spans="1:12" ht="12.75">
      <c r="A9" s="1">
        <v>8</v>
      </c>
      <c r="B9" s="6" t="s">
        <v>17</v>
      </c>
      <c r="C9" s="2">
        <v>14</v>
      </c>
      <c r="D9" s="2">
        <v>1</v>
      </c>
      <c r="E9" s="2">
        <v>13</v>
      </c>
      <c r="F9" s="7">
        <f>C9+D9+E9</f>
        <v>28</v>
      </c>
      <c r="G9" s="2">
        <v>23</v>
      </c>
      <c r="H9" s="2">
        <v>96</v>
      </c>
      <c r="I9" s="44">
        <f>G9/F9</f>
        <v>0.8214285714285714</v>
      </c>
      <c r="J9" s="8">
        <f>H9/F9</f>
        <v>3.4285714285714284</v>
      </c>
      <c r="K9" s="9">
        <f>C9/F9*100</f>
        <v>50</v>
      </c>
      <c r="L9" s="2">
        <v>1</v>
      </c>
    </row>
    <row r="10" spans="1:12" ht="12.75">
      <c r="A10" s="1">
        <v>9</v>
      </c>
      <c r="B10" s="6" t="s">
        <v>19</v>
      </c>
      <c r="C10" s="2">
        <v>2</v>
      </c>
      <c r="D10" s="2">
        <v>0</v>
      </c>
      <c r="E10" s="2">
        <v>13</v>
      </c>
      <c r="F10" s="7">
        <f>C10+D10+E10</f>
        <v>15</v>
      </c>
      <c r="G10" s="2">
        <v>10</v>
      </c>
      <c r="H10" s="2">
        <v>63</v>
      </c>
      <c r="I10" s="44">
        <f>G10/F10</f>
        <v>0.6666666666666666</v>
      </c>
      <c r="J10" s="8">
        <f>H10/F10</f>
        <v>4.2</v>
      </c>
      <c r="K10" s="9">
        <f>C10/F10*100</f>
        <v>13.333333333333334</v>
      </c>
      <c r="L10" s="2"/>
    </row>
    <row r="11" spans="1:12" ht="12.75">
      <c r="A11" s="1">
        <v>10</v>
      </c>
      <c r="B11" s="6" t="s">
        <v>20</v>
      </c>
      <c r="C11" s="2">
        <v>6</v>
      </c>
      <c r="D11" s="2">
        <v>3</v>
      </c>
      <c r="E11" s="2">
        <v>15</v>
      </c>
      <c r="F11" s="7">
        <f>C11+D11+E11</f>
        <v>24</v>
      </c>
      <c r="G11" s="2">
        <v>14</v>
      </c>
      <c r="H11" s="2">
        <v>72</v>
      </c>
      <c r="I11" s="44">
        <f>G11/F11</f>
        <v>0.5833333333333334</v>
      </c>
      <c r="J11" s="8">
        <f>H11/F11</f>
        <v>3</v>
      </c>
      <c r="K11" s="9">
        <f>C11/F11*100</f>
        <v>25</v>
      </c>
      <c r="L11" s="2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2"/>
      <c r="K12" s="12"/>
      <c r="L12" s="12"/>
    </row>
    <row r="13" spans="1:12" ht="12.75">
      <c r="A13" s="13"/>
      <c r="B13" s="13" t="s">
        <v>21</v>
      </c>
      <c r="C13" s="13"/>
      <c r="D13" s="13"/>
      <c r="E13" s="13"/>
      <c r="F13" s="13"/>
      <c r="G13" s="13"/>
      <c r="H13" s="13"/>
      <c r="I13" s="13"/>
      <c r="J13" s="14"/>
      <c r="K13" s="14"/>
      <c r="L13" s="14"/>
    </row>
    <row r="14" spans="1:12" ht="12.75">
      <c r="A14" s="1"/>
      <c r="B14" s="2"/>
      <c r="C14" s="2" t="s">
        <v>0</v>
      </c>
      <c r="D14" s="2" t="s">
        <v>1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6</v>
      </c>
      <c r="J14" s="3" t="s">
        <v>7</v>
      </c>
      <c r="K14" s="4" t="s">
        <v>8</v>
      </c>
      <c r="L14" s="2" t="s">
        <v>9</v>
      </c>
    </row>
    <row r="15" spans="1:14" ht="12.75">
      <c r="A15" s="5">
        <v>1</v>
      </c>
      <c r="B15" s="58" t="s">
        <v>22</v>
      </c>
      <c r="C15" s="2">
        <v>22</v>
      </c>
      <c r="D15" s="2">
        <v>0</v>
      </c>
      <c r="E15" s="2">
        <v>3</v>
      </c>
      <c r="F15" s="7">
        <f aca="true" t="shared" si="0" ref="F15:F24">C15+D15+E15</f>
        <v>25</v>
      </c>
      <c r="G15" s="2">
        <v>45</v>
      </c>
      <c r="H15" s="2">
        <v>19</v>
      </c>
      <c r="I15" s="8">
        <f aca="true" t="shared" si="1" ref="I15:I24">G15/F15</f>
        <v>1.8</v>
      </c>
      <c r="J15" s="44">
        <f aca="true" t="shared" si="2" ref="J15:J24">H15/F15</f>
        <v>0.76</v>
      </c>
      <c r="K15" s="9">
        <f aca="true" t="shared" si="3" ref="K15:K24">C15/F15*100</f>
        <v>88</v>
      </c>
      <c r="L15" s="2"/>
      <c r="M15" s="5" t="s">
        <v>23</v>
      </c>
      <c r="N15" s="5"/>
    </row>
    <row r="16" spans="1:12" ht="12.75">
      <c r="A16" s="1">
        <v>2</v>
      </c>
      <c r="B16" s="6" t="s">
        <v>24</v>
      </c>
      <c r="C16" s="2">
        <v>20</v>
      </c>
      <c r="D16" s="2">
        <v>1</v>
      </c>
      <c r="E16" s="2">
        <v>5</v>
      </c>
      <c r="F16" s="7">
        <f t="shared" si="0"/>
        <v>26</v>
      </c>
      <c r="G16" s="2">
        <v>32</v>
      </c>
      <c r="H16" s="2">
        <v>32</v>
      </c>
      <c r="I16" s="8">
        <f t="shared" si="1"/>
        <v>1.2307692307692308</v>
      </c>
      <c r="J16" s="44">
        <f t="shared" si="2"/>
        <v>1.2307692307692308</v>
      </c>
      <c r="K16" s="9">
        <f t="shared" si="3"/>
        <v>76.92307692307693</v>
      </c>
      <c r="L16" s="2">
        <v>1</v>
      </c>
    </row>
    <row r="17" spans="1:12" ht="12.75">
      <c r="A17" s="1">
        <v>3</v>
      </c>
      <c r="B17" s="6" t="s">
        <v>25</v>
      </c>
      <c r="C17" s="2">
        <v>10</v>
      </c>
      <c r="D17" s="2">
        <v>2</v>
      </c>
      <c r="E17" s="2">
        <v>5</v>
      </c>
      <c r="F17" s="7">
        <f t="shared" si="0"/>
        <v>17</v>
      </c>
      <c r="G17" s="2">
        <v>8</v>
      </c>
      <c r="H17" s="2">
        <v>32</v>
      </c>
      <c r="I17" s="8">
        <f t="shared" si="1"/>
        <v>0.47058823529411764</v>
      </c>
      <c r="J17" s="44">
        <f t="shared" si="2"/>
        <v>1.8823529411764706</v>
      </c>
      <c r="K17" s="9">
        <f t="shared" si="3"/>
        <v>58.82352941176471</v>
      </c>
      <c r="L17" s="2"/>
    </row>
    <row r="18" spans="1:12" ht="12.75">
      <c r="A18" s="1">
        <v>4</v>
      </c>
      <c r="B18" s="6" t="s">
        <v>28</v>
      </c>
      <c r="C18" s="2">
        <v>13</v>
      </c>
      <c r="D18" s="2">
        <v>0</v>
      </c>
      <c r="E18" s="2">
        <v>12</v>
      </c>
      <c r="F18" s="7">
        <f t="shared" si="0"/>
        <v>25</v>
      </c>
      <c r="G18" s="2">
        <v>49</v>
      </c>
      <c r="H18" s="2">
        <v>74</v>
      </c>
      <c r="I18" s="8">
        <f t="shared" si="1"/>
        <v>1.96</v>
      </c>
      <c r="J18" s="44">
        <f t="shared" si="2"/>
        <v>2.96</v>
      </c>
      <c r="K18" s="9">
        <f t="shared" si="3"/>
        <v>52</v>
      </c>
      <c r="L18" s="2">
        <v>1</v>
      </c>
    </row>
    <row r="19" spans="1:12" ht="12.75">
      <c r="A19" s="1">
        <v>5</v>
      </c>
      <c r="B19" s="6" t="s">
        <v>26</v>
      </c>
      <c r="C19" s="2">
        <v>10</v>
      </c>
      <c r="D19" s="2">
        <v>1</v>
      </c>
      <c r="E19" s="2">
        <v>14</v>
      </c>
      <c r="F19" s="7">
        <f t="shared" si="0"/>
        <v>25</v>
      </c>
      <c r="G19" s="2">
        <v>12</v>
      </c>
      <c r="H19" s="2">
        <v>79</v>
      </c>
      <c r="I19" s="8">
        <f t="shared" si="1"/>
        <v>0.48</v>
      </c>
      <c r="J19" s="44">
        <f t="shared" si="2"/>
        <v>3.16</v>
      </c>
      <c r="K19" s="9">
        <f t="shared" si="3"/>
        <v>40</v>
      </c>
      <c r="L19" s="2"/>
    </row>
    <row r="20" spans="1:12" ht="12.75">
      <c r="A20" s="1">
        <v>6</v>
      </c>
      <c r="B20" s="6" t="s">
        <v>27</v>
      </c>
      <c r="C20" s="2">
        <v>7</v>
      </c>
      <c r="D20" s="2">
        <v>4</v>
      </c>
      <c r="E20" s="2">
        <v>9</v>
      </c>
      <c r="F20" s="7">
        <f t="shared" si="0"/>
        <v>20</v>
      </c>
      <c r="G20" s="2">
        <v>42</v>
      </c>
      <c r="H20" s="2">
        <v>69</v>
      </c>
      <c r="I20" s="8">
        <f t="shared" si="1"/>
        <v>2.1</v>
      </c>
      <c r="J20" s="44">
        <f t="shared" si="2"/>
        <v>3.45</v>
      </c>
      <c r="K20" s="9">
        <f t="shared" si="3"/>
        <v>35</v>
      </c>
      <c r="L20" s="2">
        <v>3</v>
      </c>
    </row>
    <row r="21" spans="1:12" ht="12.75">
      <c r="A21" s="1">
        <v>7</v>
      </c>
      <c r="B21" s="6" t="s">
        <v>30</v>
      </c>
      <c r="C21" s="2">
        <v>7</v>
      </c>
      <c r="D21" s="2">
        <v>1</v>
      </c>
      <c r="E21" s="2">
        <v>16</v>
      </c>
      <c r="F21" s="7">
        <f t="shared" si="0"/>
        <v>24</v>
      </c>
      <c r="G21" s="2">
        <v>11</v>
      </c>
      <c r="H21" s="2">
        <v>91</v>
      </c>
      <c r="I21" s="8">
        <f t="shared" si="1"/>
        <v>0.4583333333333333</v>
      </c>
      <c r="J21" s="44">
        <f t="shared" si="2"/>
        <v>3.7916666666666665</v>
      </c>
      <c r="K21" s="9">
        <f t="shared" si="3"/>
        <v>29.166666666666668</v>
      </c>
      <c r="L21" s="2"/>
    </row>
    <row r="22" spans="1:12" ht="12.75">
      <c r="A22" s="1">
        <v>8</v>
      </c>
      <c r="B22" s="6" t="s">
        <v>31</v>
      </c>
      <c r="C22" s="2">
        <v>2</v>
      </c>
      <c r="D22" s="2">
        <v>1</v>
      </c>
      <c r="E22" s="2">
        <v>14</v>
      </c>
      <c r="F22" s="7">
        <f t="shared" si="0"/>
        <v>17</v>
      </c>
      <c r="G22" s="2">
        <v>6</v>
      </c>
      <c r="H22" s="2">
        <v>74</v>
      </c>
      <c r="I22" s="8">
        <f t="shared" si="1"/>
        <v>0.35294117647058826</v>
      </c>
      <c r="J22" s="44">
        <f t="shared" si="2"/>
        <v>4.352941176470588</v>
      </c>
      <c r="K22" s="9">
        <f t="shared" si="3"/>
        <v>11.76470588235294</v>
      </c>
      <c r="L22" s="2"/>
    </row>
    <row r="23" spans="1:12" ht="12.75">
      <c r="A23" s="1">
        <v>9</v>
      </c>
      <c r="B23" s="6" t="s">
        <v>32</v>
      </c>
      <c r="C23" s="2">
        <v>1</v>
      </c>
      <c r="D23" s="2">
        <v>2</v>
      </c>
      <c r="E23" s="2">
        <v>8</v>
      </c>
      <c r="F23" s="7">
        <f t="shared" si="0"/>
        <v>11</v>
      </c>
      <c r="G23" s="2">
        <v>3</v>
      </c>
      <c r="H23" s="2">
        <v>63</v>
      </c>
      <c r="I23" s="8">
        <f t="shared" si="1"/>
        <v>0.2727272727272727</v>
      </c>
      <c r="J23" s="44">
        <f t="shared" si="2"/>
        <v>5.7272727272727275</v>
      </c>
      <c r="K23" s="9">
        <f t="shared" si="3"/>
        <v>9.090909090909092</v>
      </c>
      <c r="L23" s="2"/>
    </row>
    <row r="24" spans="1:12" ht="12.75">
      <c r="A24" s="1">
        <v>10</v>
      </c>
      <c r="B24" s="6" t="s">
        <v>29</v>
      </c>
      <c r="C24" s="2">
        <v>2</v>
      </c>
      <c r="D24" s="2">
        <v>3</v>
      </c>
      <c r="E24" s="2">
        <v>6</v>
      </c>
      <c r="F24" s="7">
        <f t="shared" si="0"/>
        <v>11</v>
      </c>
      <c r="G24" s="2">
        <v>9</v>
      </c>
      <c r="H24" s="2">
        <v>66</v>
      </c>
      <c r="I24" s="8">
        <f t="shared" si="1"/>
        <v>0.8181818181818182</v>
      </c>
      <c r="J24" s="44">
        <f t="shared" si="2"/>
        <v>6</v>
      </c>
      <c r="K24" s="9">
        <f t="shared" si="3"/>
        <v>18.181818181818183</v>
      </c>
      <c r="L24" s="2"/>
    </row>
    <row r="26" spans="2:10" ht="12.75">
      <c r="B26" s="15" t="s">
        <v>108</v>
      </c>
      <c r="C26" s="16"/>
      <c r="D26" s="16"/>
      <c r="E26" s="16"/>
      <c r="F26" s="16"/>
      <c r="G26" s="16"/>
      <c r="H26" s="16"/>
      <c r="I26" s="16"/>
      <c r="J26" s="16"/>
    </row>
    <row r="27" spans="2:4" ht="12.75">
      <c r="B27" s="43" t="s">
        <v>137</v>
      </c>
      <c r="C27" s="38"/>
      <c r="D27" s="38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V7" sqref="V7"/>
    </sheetView>
  </sheetViews>
  <sheetFormatPr defaultColWidth="9.140625" defaultRowHeight="12.75"/>
  <cols>
    <col min="1" max="1" width="21.140625" style="0" customWidth="1"/>
    <col min="2" max="11" width="4.7109375" style="0" customWidth="1"/>
    <col min="12" max="12" width="10.28125" style="0" customWidth="1"/>
    <col min="14" max="14" width="8.28125" style="0" customWidth="1"/>
    <col min="15" max="15" width="6.140625" style="0" customWidth="1"/>
    <col min="16" max="16" width="7.8515625" style="0" customWidth="1"/>
    <col min="18" max="18" width="10.421875" style="0" customWidth="1"/>
  </cols>
  <sheetData>
    <row r="1" spans="1:12" ht="129" customHeight="1" thickBot="1">
      <c r="A1" s="17" t="s">
        <v>138</v>
      </c>
      <c r="B1" s="18" t="s">
        <v>3</v>
      </c>
      <c r="C1" s="18" t="s">
        <v>33</v>
      </c>
      <c r="D1" s="18" t="s">
        <v>34</v>
      </c>
      <c r="E1" s="18" t="s">
        <v>35</v>
      </c>
      <c r="F1" s="18" t="s">
        <v>36</v>
      </c>
      <c r="G1" s="18" t="s">
        <v>37</v>
      </c>
      <c r="H1" s="18" t="s">
        <v>38</v>
      </c>
      <c r="I1" s="18" t="s">
        <v>39</v>
      </c>
      <c r="J1" s="19" t="s">
        <v>40</v>
      </c>
      <c r="K1" s="19" t="s">
        <v>41</v>
      </c>
      <c r="L1" s="41" t="s">
        <v>139</v>
      </c>
    </row>
    <row r="2" spans="1:11" ht="16.5" thickBot="1">
      <c r="A2" s="21" t="s">
        <v>42</v>
      </c>
      <c r="B2" s="22">
        <f>C2+D2+E2</f>
        <v>13</v>
      </c>
      <c r="C2" s="23">
        <v>4</v>
      </c>
      <c r="D2" s="23">
        <v>1</v>
      </c>
      <c r="E2" s="23">
        <v>8</v>
      </c>
      <c r="F2" s="23">
        <v>18</v>
      </c>
      <c r="G2" s="23">
        <v>56</v>
      </c>
      <c r="H2" s="24">
        <f>F2-G2</f>
        <v>-38</v>
      </c>
      <c r="I2" s="49">
        <f>2*C2+D2</f>
        <v>9</v>
      </c>
      <c r="J2" s="45">
        <f>RANK(I2,$I$2:$I$21)</f>
        <v>7</v>
      </c>
      <c r="K2" s="47">
        <v>8</v>
      </c>
    </row>
    <row r="3" spans="1:15" ht="15.75" thickBot="1">
      <c r="A3" s="25" t="s">
        <v>43</v>
      </c>
      <c r="B3" s="26"/>
      <c r="C3" s="26"/>
      <c r="D3" s="26"/>
      <c r="E3" s="26"/>
      <c r="F3" s="26"/>
      <c r="G3" s="26"/>
      <c r="H3" s="27"/>
      <c r="I3" s="50"/>
      <c r="J3" s="46"/>
      <c r="K3" s="47"/>
      <c r="L3" t="s">
        <v>87</v>
      </c>
      <c r="O3" t="s">
        <v>109</v>
      </c>
    </row>
    <row r="4" spans="1:15" ht="16.5" thickBot="1">
      <c r="A4" s="28" t="s">
        <v>44</v>
      </c>
      <c r="B4" s="29">
        <f aca="true" t="shared" si="0" ref="B4:B16">C4+D4+E4</f>
        <v>13</v>
      </c>
      <c r="C4" s="30">
        <v>2</v>
      </c>
      <c r="D4" s="30">
        <v>2</v>
      </c>
      <c r="E4" s="30">
        <v>9</v>
      </c>
      <c r="F4" s="30">
        <v>15</v>
      </c>
      <c r="G4" s="30">
        <v>74</v>
      </c>
      <c r="H4" s="31">
        <f>F4-G4</f>
        <v>-59</v>
      </c>
      <c r="I4" s="49">
        <f>2*C4+D4</f>
        <v>6</v>
      </c>
      <c r="J4" s="45">
        <v>9</v>
      </c>
      <c r="K4" s="47">
        <v>9</v>
      </c>
      <c r="L4" t="s">
        <v>88</v>
      </c>
      <c r="O4" t="s">
        <v>110</v>
      </c>
    </row>
    <row r="5" spans="1:15" ht="15.75" thickBot="1">
      <c r="A5" s="33" t="s">
        <v>45</v>
      </c>
      <c r="B5" s="34"/>
      <c r="C5" s="34"/>
      <c r="D5" s="34"/>
      <c r="E5" s="34"/>
      <c r="F5" s="34"/>
      <c r="G5" s="34"/>
      <c r="H5" s="35"/>
      <c r="I5" s="50"/>
      <c r="J5" s="46"/>
      <c r="K5" s="47"/>
      <c r="L5" t="s">
        <v>89</v>
      </c>
      <c r="O5" t="s">
        <v>111</v>
      </c>
    </row>
    <row r="6" spans="1:15" ht="16.5" thickBot="1">
      <c r="A6" s="36" t="s">
        <v>46</v>
      </c>
      <c r="B6" s="22">
        <f t="shared" si="0"/>
        <v>13</v>
      </c>
      <c r="C6" s="23">
        <v>3</v>
      </c>
      <c r="D6" s="23">
        <v>4</v>
      </c>
      <c r="E6" s="23">
        <v>6</v>
      </c>
      <c r="F6" s="23">
        <v>31</v>
      </c>
      <c r="G6" s="23">
        <v>47</v>
      </c>
      <c r="H6" s="24">
        <f>F6-G6</f>
        <v>-16</v>
      </c>
      <c r="I6" s="49">
        <f>2*C6+D6</f>
        <v>10</v>
      </c>
      <c r="J6" s="45">
        <f>RANK(I6,$I$2:$I$21)</f>
        <v>6</v>
      </c>
      <c r="K6" s="47">
        <v>6</v>
      </c>
      <c r="L6" t="s">
        <v>90</v>
      </c>
      <c r="O6" t="s">
        <v>112</v>
      </c>
    </row>
    <row r="7" spans="1:12" ht="15.75" thickBot="1">
      <c r="A7" s="25" t="s">
        <v>47</v>
      </c>
      <c r="B7" s="26"/>
      <c r="C7" s="26"/>
      <c r="D7" s="26"/>
      <c r="E7" s="26"/>
      <c r="F7" s="26"/>
      <c r="G7" s="26"/>
      <c r="H7" s="27"/>
      <c r="I7" s="50"/>
      <c r="J7" s="46"/>
      <c r="K7" s="47"/>
      <c r="L7" t="s">
        <v>91</v>
      </c>
    </row>
    <row r="8" spans="1:15" ht="16.5" thickBot="1">
      <c r="A8" s="28" t="s">
        <v>48</v>
      </c>
      <c r="B8" s="29">
        <f t="shared" si="0"/>
        <v>13</v>
      </c>
      <c r="C8" s="30">
        <v>1</v>
      </c>
      <c r="D8" s="30">
        <v>4</v>
      </c>
      <c r="E8" s="30">
        <v>8</v>
      </c>
      <c r="F8" s="30">
        <v>18</v>
      </c>
      <c r="G8" s="30">
        <v>60</v>
      </c>
      <c r="H8" s="31">
        <f>F8-G8</f>
        <v>-42</v>
      </c>
      <c r="I8" s="49">
        <f>2*C8+D8</f>
        <v>6</v>
      </c>
      <c r="J8" s="45">
        <f>RANK(I8,$I$2:$I$21)</f>
        <v>8</v>
      </c>
      <c r="K8" s="47">
        <v>7</v>
      </c>
      <c r="L8" t="s">
        <v>113</v>
      </c>
      <c r="O8" t="s">
        <v>115</v>
      </c>
    </row>
    <row r="9" spans="1:15" ht="15.75" thickBot="1">
      <c r="A9" s="33" t="s">
        <v>49</v>
      </c>
      <c r="B9" s="34"/>
      <c r="C9" s="34"/>
      <c r="D9" s="34"/>
      <c r="E9" s="34"/>
      <c r="F9" s="34"/>
      <c r="G9" s="34"/>
      <c r="H9" s="35"/>
      <c r="I9" s="50"/>
      <c r="J9" s="46"/>
      <c r="K9" s="47"/>
      <c r="L9" t="s">
        <v>114</v>
      </c>
      <c r="O9" t="s">
        <v>116</v>
      </c>
    </row>
    <row r="10" spans="1:12" ht="16.5" thickBot="1">
      <c r="A10" s="21" t="s">
        <v>50</v>
      </c>
      <c r="B10" s="22">
        <f t="shared" si="0"/>
        <v>13</v>
      </c>
      <c r="C10" s="23">
        <v>6</v>
      </c>
      <c r="D10" s="23">
        <v>0</v>
      </c>
      <c r="E10" s="23">
        <v>7</v>
      </c>
      <c r="F10" s="23">
        <v>33</v>
      </c>
      <c r="G10" s="23">
        <v>42</v>
      </c>
      <c r="H10" s="24">
        <f>F10-G10</f>
        <v>-9</v>
      </c>
      <c r="I10" s="49">
        <f>2*C10+D10</f>
        <v>12</v>
      </c>
      <c r="J10" s="45">
        <f>RANK(I10,$I$2:$I$21)</f>
        <v>5</v>
      </c>
      <c r="K10" s="47">
        <v>5</v>
      </c>
      <c r="L10" t="s">
        <v>117</v>
      </c>
    </row>
    <row r="11" spans="1:14" ht="15.75" thickBot="1">
      <c r="A11" s="25" t="s">
        <v>51</v>
      </c>
      <c r="B11" s="26"/>
      <c r="C11" s="26"/>
      <c r="D11" s="26"/>
      <c r="E11" s="26"/>
      <c r="F11" s="26"/>
      <c r="G11" s="26"/>
      <c r="H11" s="27"/>
      <c r="I11" s="50"/>
      <c r="J11" s="46"/>
      <c r="K11" s="47"/>
      <c r="L11" t="s">
        <v>118</v>
      </c>
      <c r="N11" t="s">
        <v>120</v>
      </c>
    </row>
    <row r="12" spans="1:14" ht="16.5" thickBot="1">
      <c r="A12" s="28" t="s">
        <v>52</v>
      </c>
      <c r="B12" s="29">
        <f t="shared" si="0"/>
        <v>13</v>
      </c>
      <c r="C12" s="30">
        <v>8</v>
      </c>
      <c r="D12" s="30">
        <v>1</v>
      </c>
      <c r="E12" s="30">
        <v>4</v>
      </c>
      <c r="F12" s="30">
        <v>53</v>
      </c>
      <c r="G12" s="30">
        <v>32</v>
      </c>
      <c r="H12" s="31">
        <f>F12-G12</f>
        <v>21</v>
      </c>
      <c r="I12" s="49">
        <f>2*C12+D12</f>
        <v>17</v>
      </c>
      <c r="J12" s="45">
        <f>RANK(I12,$I$2:$I$21)</f>
        <v>4</v>
      </c>
      <c r="K12" s="47">
        <v>4</v>
      </c>
      <c r="L12" t="s">
        <v>119</v>
      </c>
      <c r="N12" t="s">
        <v>121</v>
      </c>
    </row>
    <row r="13" spans="1:18" ht="15.75" thickBot="1">
      <c r="A13" s="33" t="s">
        <v>53</v>
      </c>
      <c r="B13" s="34"/>
      <c r="C13" s="34"/>
      <c r="D13" s="34"/>
      <c r="E13" s="34"/>
      <c r="F13" s="34"/>
      <c r="G13" s="34"/>
      <c r="H13" s="35"/>
      <c r="I13" s="50"/>
      <c r="J13" s="46"/>
      <c r="K13" s="47"/>
      <c r="L13" t="s">
        <v>125</v>
      </c>
      <c r="P13" s="61" t="s">
        <v>128</v>
      </c>
      <c r="Q13" s="61"/>
      <c r="R13" s="60"/>
    </row>
    <row r="14" spans="1:11" ht="16.5" thickBot="1">
      <c r="A14" s="21" t="s">
        <v>54</v>
      </c>
      <c r="B14" s="22">
        <f t="shared" si="0"/>
        <v>13</v>
      </c>
      <c r="C14" s="23">
        <v>13</v>
      </c>
      <c r="D14" s="23">
        <v>0</v>
      </c>
      <c r="E14" s="23">
        <v>0</v>
      </c>
      <c r="F14" s="23">
        <v>87</v>
      </c>
      <c r="G14" s="23">
        <v>7</v>
      </c>
      <c r="H14" s="24">
        <f>F14-G14</f>
        <v>80</v>
      </c>
      <c r="I14" s="49">
        <f>2*C14+D14</f>
        <v>26</v>
      </c>
      <c r="J14" s="45">
        <f>RANK(I14,$I$2:$I$21)</f>
        <v>1</v>
      </c>
      <c r="K14" s="47">
        <v>1</v>
      </c>
    </row>
    <row r="15" spans="1:11" ht="15.75" thickBot="1">
      <c r="A15" s="25" t="s">
        <v>55</v>
      </c>
      <c r="B15" s="26"/>
      <c r="C15" s="26"/>
      <c r="D15" s="26"/>
      <c r="E15" s="26"/>
      <c r="F15" s="26"/>
      <c r="G15" s="26"/>
      <c r="H15" s="27"/>
      <c r="I15" s="50"/>
      <c r="J15" s="46"/>
      <c r="K15" s="47"/>
    </row>
    <row r="16" spans="1:11" ht="16.5" thickBot="1">
      <c r="A16" s="28" t="s">
        <v>56</v>
      </c>
      <c r="B16" s="29">
        <f t="shared" si="0"/>
        <v>13</v>
      </c>
      <c r="C16" s="30">
        <v>1</v>
      </c>
      <c r="D16" s="30">
        <v>0</v>
      </c>
      <c r="E16" s="30">
        <v>12</v>
      </c>
      <c r="F16" s="30">
        <v>9</v>
      </c>
      <c r="G16" s="30">
        <v>59</v>
      </c>
      <c r="H16" s="31">
        <f>F16-G16</f>
        <v>-50</v>
      </c>
      <c r="I16" s="49">
        <f>2*C16+D16</f>
        <v>2</v>
      </c>
      <c r="J16" s="45">
        <f>RANK(I16,$I$2:$I$21)</f>
        <v>10</v>
      </c>
      <c r="K16" s="47">
        <v>10</v>
      </c>
    </row>
    <row r="17" spans="1:11" ht="15.75" thickBot="1">
      <c r="A17" s="33" t="s">
        <v>57</v>
      </c>
      <c r="B17" s="34"/>
      <c r="C17" s="34"/>
      <c r="D17" s="34"/>
      <c r="E17" s="34"/>
      <c r="F17" s="34"/>
      <c r="G17" s="34"/>
      <c r="H17" s="35"/>
      <c r="I17" s="50"/>
      <c r="J17" s="46"/>
      <c r="K17" s="47"/>
    </row>
    <row r="18" spans="1:18" ht="16.5" thickBot="1">
      <c r="A18" s="21" t="s">
        <v>58</v>
      </c>
      <c r="B18" s="22">
        <f>C18+D18+E18</f>
        <v>13</v>
      </c>
      <c r="C18" s="23">
        <v>8</v>
      </c>
      <c r="D18" s="23">
        <v>3</v>
      </c>
      <c r="E18" s="23">
        <v>2</v>
      </c>
      <c r="F18" s="23">
        <v>51</v>
      </c>
      <c r="G18" s="23">
        <v>21</v>
      </c>
      <c r="H18" s="24">
        <f>F18-G18</f>
        <v>30</v>
      </c>
      <c r="I18" s="49">
        <f>2*C18+D18</f>
        <v>19</v>
      </c>
      <c r="J18" s="45">
        <f>RANK(I18,$I$2:$I$21)</f>
        <v>3</v>
      </c>
      <c r="K18" s="47">
        <v>3</v>
      </c>
      <c r="L18" t="s">
        <v>122</v>
      </c>
      <c r="M18" s="51" t="s">
        <v>130</v>
      </c>
      <c r="P18" s="32" t="s">
        <v>129</v>
      </c>
      <c r="Q18" s="32"/>
      <c r="R18" s="32"/>
    </row>
    <row r="19" spans="1:18" ht="15.75" thickBot="1">
      <c r="A19" s="25" t="s">
        <v>59</v>
      </c>
      <c r="B19" s="26"/>
      <c r="C19" s="26"/>
      <c r="D19" s="26"/>
      <c r="E19" s="26"/>
      <c r="F19" s="26"/>
      <c r="G19" s="26"/>
      <c r="H19" s="27"/>
      <c r="I19" s="50"/>
      <c r="J19" s="46"/>
      <c r="K19" s="47"/>
      <c r="L19" t="s">
        <v>123</v>
      </c>
      <c r="M19" s="52" t="s">
        <v>131</v>
      </c>
      <c r="P19" s="55" t="s">
        <v>124</v>
      </c>
      <c r="Q19" s="32"/>
      <c r="R19" s="32"/>
    </row>
    <row r="20" spans="1:18" ht="16.5" thickBot="1">
      <c r="A20" s="28" t="s">
        <v>60</v>
      </c>
      <c r="B20" s="29">
        <f>C20+D20+E20</f>
        <v>13</v>
      </c>
      <c r="C20" s="30">
        <v>11</v>
      </c>
      <c r="D20" s="30">
        <v>1</v>
      </c>
      <c r="E20" s="30">
        <v>1</v>
      </c>
      <c r="F20" s="30">
        <v>95</v>
      </c>
      <c r="G20" s="30">
        <v>7</v>
      </c>
      <c r="H20" s="31">
        <f>F20-G20</f>
        <v>88</v>
      </c>
      <c r="I20" s="49">
        <f>2*C20+D20</f>
        <v>23</v>
      </c>
      <c r="J20" s="45">
        <f>RANK(I20,$I$2:$I$21)</f>
        <v>2</v>
      </c>
      <c r="K20" s="47">
        <v>2</v>
      </c>
      <c r="L20" t="s">
        <v>126</v>
      </c>
      <c r="M20" s="53" t="s">
        <v>132</v>
      </c>
      <c r="P20" s="56" t="s">
        <v>133</v>
      </c>
      <c r="Q20" s="32"/>
      <c r="R20" s="32"/>
    </row>
    <row r="21" spans="1:18" ht="15.75" thickBot="1">
      <c r="A21" s="33" t="s">
        <v>61</v>
      </c>
      <c r="B21" s="34"/>
      <c r="C21" s="34"/>
      <c r="D21" s="34"/>
      <c r="E21" s="34"/>
      <c r="F21" s="34"/>
      <c r="G21" s="34"/>
      <c r="H21" s="35"/>
      <c r="I21" s="50"/>
      <c r="J21" s="46"/>
      <c r="K21" s="47"/>
      <c r="L21" t="s">
        <v>127</v>
      </c>
      <c r="M21" s="54" t="s">
        <v>134</v>
      </c>
      <c r="P21" s="57" t="s">
        <v>135</v>
      </c>
      <c r="Q21" s="32"/>
      <c r="R21" s="32"/>
    </row>
    <row r="22" spans="1:12" ht="63.75" customHeight="1">
      <c r="A22" s="20" t="s">
        <v>62</v>
      </c>
      <c r="B22" s="20"/>
      <c r="C22" s="20"/>
      <c r="D22" s="20"/>
      <c r="E22" s="20"/>
      <c r="F22" s="37"/>
      <c r="G22" s="20"/>
      <c r="I22" s="20"/>
      <c r="J22" s="20"/>
      <c r="K22" s="48" t="s">
        <v>64</v>
      </c>
      <c r="L22" s="59"/>
    </row>
    <row r="23" ht="38.25">
      <c r="A23" s="20" t="s">
        <v>63</v>
      </c>
    </row>
    <row r="24" ht="12.75">
      <c r="A24" t="s">
        <v>136</v>
      </c>
    </row>
  </sheetData>
  <mergeCells count="31">
    <mergeCell ref="I18:I19"/>
    <mergeCell ref="I20:I21"/>
    <mergeCell ref="I10:I11"/>
    <mergeCell ref="I12:I13"/>
    <mergeCell ref="I14:I15"/>
    <mergeCell ref="I16:I17"/>
    <mergeCell ref="I2:I3"/>
    <mergeCell ref="I4:I5"/>
    <mergeCell ref="I6:I7"/>
    <mergeCell ref="I8:I9"/>
    <mergeCell ref="K22:L22"/>
    <mergeCell ref="J18:J19"/>
    <mergeCell ref="K18:K19"/>
    <mergeCell ref="J20:J21"/>
    <mergeCell ref="K20:K21"/>
    <mergeCell ref="J14:J15"/>
    <mergeCell ref="K14:K15"/>
    <mergeCell ref="J16:J17"/>
    <mergeCell ref="K16:K17"/>
    <mergeCell ref="J10:J11"/>
    <mergeCell ref="K10:K11"/>
    <mergeCell ref="J12:J13"/>
    <mergeCell ref="K12:K13"/>
    <mergeCell ref="J6:J7"/>
    <mergeCell ref="K6:K7"/>
    <mergeCell ref="J8:J9"/>
    <mergeCell ref="K8:K9"/>
    <mergeCell ref="J2:J3"/>
    <mergeCell ref="K2:K3"/>
    <mergeCell ref="J4:J5"/>
    <mergeCell ref="K4:K5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30" sqref="F30"/>
    </sheetView>
  </sheetViews>
  <sheetFormatPr defaultColWidth="9.140625" defaultRowHeight="12.75"/>
  <cols>
    <col min="2" max="2" width="10.28125" style="0" customWidth="1"/>
  </cols>
  <sheetData>
    <row r="1" ht="12.75">
      <c r="A1" t="s">
        <v>65</v>
      </c>
    </row>
    <row r="2" ht="12.75">
      <c r="B2" s="38" t="s">
        <v>66</v>
      </c>
    </row>
    <row r="3" spans="2:5" ht="12.75">
      <c r="B3" t="s">
        <v>86</v>
      </c>
      <c r="E3" s="38" t="s">
        <v>66</v>
      </c>
    </row>
    <row r="4" spans="2:5" ht="12.75">
      <c r="B4" s="39" t="s">
        <v>67</v>
      </c>
      <c r="C4" s="42" t="s">
        <v>92</v>
      </c>
      <c r="E4" t="s">
        <v>42</v>
      </c>
    </row>
    <row r="5" spans="2:5" ht="12.75">
      <c r="B5" s="39" t="s">
        <v>68</v>
      </c>
      <c r="C5" s="42" t="s">
        <v>95</v>
      </c>
      <c r="E5" t="s">
        <v>43</v>
      </c>
    </row>
    <row r="6" spans="2:5" ht="12.75">
      <c r="B6" s="39" t="s">
        <v>69</v>
      </c>
      <c r="C6" s="42" t="s">
        <v>96</v>
      </c>
      <c r="E6" t="s">
        <v>50</v>
      </c>
    </row>
    <row r="7" spans="2:5" ht="12.75">
      <c r="B7" s="39" t="s">
        <v>70</v>
      </c>
      <c r="C7" s="42" t="s">
        <v>97</v>
      </c>
      <c r="E7" t="s">
        <v>51</v>
      </c>
    </row>
    <row r="8" spans="2:5" ht="12.75">
      <c r="B8" s="39" t="s">
        <v>71</v>
      </c>
      <c r="C8" s="42" t="s">
        <v>98</v>
      </c>
      <c r="E8" t="s">
        <v>54</v>
      </c>
    </row>
    <row r="9" spans="2:5" ht="12.75">
      <c r="B9" s="40" t="s">
        <v>72</v>
      </c>
      <c r="C9" s="42" t="s">
        <v>96</v>
      </c>
      <c r="E9" t="s">
        <v>55</v>
      </c>
    </row>
    <row r="10" spans="2:5" ht="12.75">
      <c r="B10" s="39" t="s">
        <v>93</v>
      </c>
      <c r="C10" s="42" t="s">
        <v>99</v>
      </c>
      <c r="E10" t="s">
        <v>56</v>
      </c>
    </row>
    <row r="11" spans="2:5" ht="12.75">
      <c r="B11" s="39" t="s">
        <v>73</v>
      </c>
      <c r="C11" s="42" t="s">
        <v>100</v>
      </c>
      <c r="E11" t="s">
        <v>57</v>
      </c>
    </row>
    <row r="12" spans="2:5" ht="12.75">
      <c r="B12" s="39" t="s">
        <v>74</v>
      </c>
      <c r="C12" s="42" t="s">
        <v>96</v>
      </c>
      <c r="E12" t="s">
        <v>58</v>
      </c>
    </row>
    <row r="13" spans="2:5" ht="12.75">
      <c r="B13" s="39" t="s">
        <v>75</v>
      </c>
      <c r="C13" s="42" t="s">
        <v>101</v>
      </c>
      <c r="E13" t="s">
        <v>59</v>
      </c>
    </row>
    <row r="14" ht="12.75">
      <c r="C14" s="42"/>
    </row>
    <row r="15" ht="12.75">
      <c r="C15" s="42"/>
    </row>
    <row r="16" spans="2:3" ht="12.75">
      <c r="B16" s="1" t="s">
        <v>76</v>
      </c>
      <c r="C16" s="42"/>
    </row>
    <row r="17" spans="2:5" ht="12.75">
      <c r="B17" t="s">
        <v>86</v>
      </c>
      <c r="C17" s="42"/>
      <c r="E17" s="1" t="s">
        <v>76</v>
      </c>
    </row>
    <row r="18" spans="2:5" ht="12.75">
      <c r="B18" s="40" t="s">
        <v>77</v>
      </c>
      <c r="C18" s="42" t="s">
        <v>103</v>
      </c>
      <c r="E18" t="s">
        <v>44</v>
      </c>
    </row>
    <row r="19" spans="2:5" ht="12.75">
      <c r="B19" t="s">
        <v>78</v>
      </c>
      <c r="C19" s="42" t="s">
        <v>104</v>
      </c>
      <c r="E19" t="s">
        <v>45</v>
      </c>
    </row>
    <row r="20" spans="2:5" ht="12.75">
      <c r="B20" t="s">
        <v>79</v>
      </c>
      <c r="C20" s="42" t="s">
        <v>99</v>
      </c>
      <c r="E20" t="s">
        <v>46</v>
      </c>
    </row>
    <row r="21" spans="2:5" ht="12.75">
      <c r="B21" t="s">
        <v>80</v>
      </c>
      <c r="C21" s="42" t="s">
        <v>105</v>
      </c>
      <c r="E21" t="s">
        <v>47</v>
      </c>
    </row>
    <row r="22" spans="2:5" ht="12.75">
      <c r="B22" t="s">
        <v>81</v>
      </c>
      <c r="C22" s="42" t="s">
        <v>106</v>
      </c>
      <c r="E22" t="s">
        <v>48</v>
      </c>
    </row>
    <row r="23" spans="2:5" ht="12.75">
      <c r="B23" t="s">
        <v>82</v>
      </c>
      <c r="C23" s="42" t="s">
        <v>95</v>
      </c>
      <c r="E23" t="s">
        <v>49</v>
      </c>
    </row>
    <row r="24" spans="2:5" ht="12.75">
      <c r="B24" t="s">
        <v>94</v>
      </c>
      <c r="C24" s="42" t="s">
        <v>102</v>
      </c>
      <c r="E24" t="s">
        <v>52</v>
      </c>
    </row>
    <row r="25" spans="2:5" ht="12.75">
      <c r="B25" t="s">
        <v>83</v>
      </c>
      <c r="C25" s="42" t="s">
        <v>102</v>
      </c>
      <c r="E25" t="s">
        <v>53</v>
      </c>
    </row>
    <row r="26" spans="2:5" ht="12.75">
      <c r="B26" t="s">
        <v>84</v>
      </c>
      <c r="C26" s="42" t="s">
        <v>105</v>
      </c>
      <c r="E26" t="s">
        <v>60</v>
      </c>
    </row>
    <row r="27" spans="2:5" ht="12.75">
      <c r="B27" t="s">
        <v>85</v>
      </c>
      <c r="C27" s="42" t="s">
        <v>107</v>
      </c>
      <c r="E27" t="s">
        <v>61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ZSNECIN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TECRA01</dc:creator>
  <cp:keywords/>
  <dc:description/>
  <cp:lastModifiedBy>P</cp:lastModifiedBy>
  <cp:lastPrinted>2012-05-04T14:08:28Z</cp:lastPrinted>
  <dcterms:created xsi:type="dcterms:W3CDTF">2012-01-22T16:09:13Z</dcterms:created>
  <dcterms:modified xsi:type="dcterms:W3CDTF">2012-05-04T14:09:08Z</dcterms:modified>
  <cp:category/>
  <cp:version/>
  <cp:contentType/>
  <cp:contentStatus/>
</cp:coreProperties>
</file>